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12B1E0BC09549489A19969AB91B3DA6" descr="1727574720421"/>
        <xdr:cNvPicPr>
          <a:picLocks noChangeAspect="1"/>
        </xdr:cNvPicPr>
      </xdr:nvPicPr>
      <xdr:blipFill>
        <a:blip r:embed="rId1"/>
        <a:srcRect l="-741" t="2676" r="2963" b="46488"/>
        <a:stretch>
          <a:fillRect/>
        </a:stretch>
      </xdr:blipFill>
      <xdr:spPr>
        <a:xfrm>
          <a:off x="2152650" y="8778875"/>
          <a:ext cx="1257300" cy="1485900"/>
        </a:xfrm>
        <a:prstGeom prst="rect">
          <a:avLst/>
        </a:prstGeom>
      </xdr:spPr>
    </xdr:pic>
  </etc:cellImage>
  <etc:cellImage>
    <xdr:pic>
      <xdr:nvPicPr>
        <xdr:cNvPr id="7" name="ID_D3040A000411444E95B84FEF0984DCCD" descr="1727574845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52650" y="9070975"/>
          <a:ext cx="933450" cy="6572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<sst xmlns="http://schemas.openxmlformats.org/spreadsheetml/2006/main" count="80" uniqueCount="60">
  <si>
    <t>Logo报价单</t>
  </si>
  <si>
    <r>
      <rPr>
        <sz val="12"/>
        <color theme="1"/>
        <rFont val="仿宋"/>
        <charset val="134"/>
      </rPr>
      <t>单位：元</t>
    </r>
  </si>
  <si>
    <r>
      <rPr>
        <b/>
        <sz val="12"/>
        <color theme="1"/>
        <rFont val="仿宋"/>
        <charset val="134"/>
      </rPr>
      <t>序号</t>
    </r>
  </si>
  <si>
    <r>
      <rPr>
        <b/>
        <sz val="12"/>
        <color theme="1"/>
        <rFont val="仿宋"/>
        <charset val="134"/>
      </rPr>
      <t>项目名称</t>
    </r>
  </si>
  <si>
    <r>
      <rPr>
        <b/>
        <sz val="12"/>
        <color theme="1"/>
        <rFont val="仿宋"/>
        <charset val="134"/>
      </rPr>
      <t>规格型号</t>
    </r>
  </si>
  <si>
    <r>
      <rPr>
        <b/>
        <sz val="12"/>
        <color theme="1"/>
        <rFont val="仿宋"/>
        <charset val="134"/>
      </rPr>
      <t>单位</t>
    </r>
  </si>
  <si>
    <r>
      <rPr>
        <b/>
        <sz val="12"/>
        <color theme="1"/>
        <rFont val="仿宋"/>
        <charset val="134"/>
      </rPr>
      <t>数量</t>
    </r>
  </si>
  <si>
    <r>
      <rPr>
        <b/>
        <sz val="12"/>
        <color theme="1"/>
        <rFont val="仿宋"/>
        <charset val="134"/>
      </rPr>
      <t>单价</t>
    </r>
  </si>
  <si>
    <r>
      <rPr>
        <b/>
        <sz val="12"/>
        <color theme="1"/>
        <rFont val="仿宋"/>
        <charset val="134"/>
      </rPr>
      <t>合计</t>
    </r>
  </si>
  <si>
    <r>
      <rPr>
        <b/>
        <sz val="12"/>
        <color theme="1"/>
        <rFont val="仿宋"/>
        <charset val="134"/>
      </rPr>
      <t>备注</t>
    </r>
  </si>
  <si>
    <r>
      <rPr>
        <sz val="12"/>
        <color theme="1"/>
        <rFont val="黑体"/>
        <charset val="134"/>
      </rPr>
      <t>一、</t>
    </r>
  </si>
  <si>
    <r>
      <rPr>
        <sz val="12"/>
        <color theme="1"/>
        <rFont val="黑体"/>
        <charset val="134"/>
      </rPr>
      <t>屋顶及雨棚</t>
    </r>
    <r>
      <rPr>
        <sz val="12"/>
        <color theme="1"/>
        <rFont val="Times New Roman"/>
        <charset val="134"/>
      </rPr>
      <t>Logo</t>
    </r>
    <r>
      <rPr>
        <sz val="12"/>
        <color theme="1"/>
        <rFont val="黑体"/>
        <charset val="134"/>
      </rPr>
      <t>（发光字）</t>
    </r>
  </si>
  <si>
    <r>
      <rPr>
        <sz val="10"/>
        <color theme="1"/>
        <rFont val="仿宋"/>
        <charset val="134"/>
      </rPr>
      <t>屋顶</t>
    </r>
    <r>
      <rPr>
        <sz val="10"/>
        <color theme="1"/>
        <rFont val="Times New Roman"/>
        <charset val="134"/>
      </rPr>
      <t>LOGO</t>
    </r>
  </si>
  <si>
    <t>DC12V 
3*6=18m²</t>
  </si>
  <si>
    <r>
      <rPr>
        <sz val="10"/>
        <color theme="1"/>
        <rFont val="仿宋"/>
        <charset val="134"/>
      </rPr>
      <t>㎡</t>
    </r>
  </si>
  <si>
    <r>
      <rPr>
        <sz val="10"/>
        <color theme="1"/>
        <rFont val="Times New Roman"/>
        <charset val="134"/>
      </rPr>
      <t>1mm</t>
    </r>
    <r>
      <rPr>
        <sz val="10"/>
        <color theme="1"/>
        <rFont val="仿宋"/>
        <charset val="134"/>
      </rPr>
      <t>不锈钢冲孔发光字</t>
    </r>
  </si>
  <si>
    <r>
      <rPr>
        <sz val="10"/>
        <color theme="1"/>
        <rFont val="仿宋"/>
        <charset val="134"/>
      </rPr>
      <t>屋顶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"/>
        <charset val="134"/>
      </rPr>
      <t>国盛集团</t>
    </r>
    <r>
      <rPr>
        <sz val="10"/>
        <color theme="1"/>
        <rFont val="Times New Roman"/>
        <charset val="134"/>
      </rPr>
      <t>”</t>
    </r>
  </si>
  <si>
    <t>DC12V 
2.5*2*4=20m²</t>
  </si>
  <si>
    <r>
      <rPr>
        <sz val="10"/>
        <color theme="1"/>
        <rFont val="仿宋"/>
        <charset val="134"/>
      </rPr>
      <t>屋顶</t>
    </r>
    <r>
      <rPr>
        <sz val="10"/>
        <color theme="1"/>
        <rFont val="Times New Roman"/>
        <charset val="134"/>
      </rPr>
      <t>“GUOSHENG GROUP"</t>
    </r>
  </si>
  <si>
    <t>DC12V 
0.5*13=6.5m²</t>
  </si>
  <si>
    <r>
      <rPr>
        <sz val="10"/>
        <color theme="1"/>
        <rFont val="仿宋"/>
        <charset val="134"/>
      </rPr>
      <t>雨棚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"/>
        <charset val="134"/>
      </rPr>
      <t>国盛大厦</t>
    </r>
    <r>
      <rPr>
        <sz val="10"/>
        <color theme="1"/>
        <rFont val="Times New Roman"/>
        <charset val="134"/>
      </rPr>
      <t>”</t>
    </r>
  </si>
  <si>
    <t>DC12V
 1.5*1*2*4=7.2m²</t>
  </si>
  <si>
    <r>
      <rPr>
        <sz val="10"/>
        <color theme="1"/>
        <rFont val="仿宋"/>
        <charset val="134"/>
      </rPr>
      <t>高清亚克力发光字</t>
    </r>
  </si>
  <si>
    <r>
      <rPr>
        <sz val="10"/>
        <color theme="1"/>
        <rFont val="仿宋"/>
        <charset val="134"/>
      </rPr>
      <t>后背支架</t>
    </r>
  </si>
  <si>
    <r>
      <rPr>
        <sz val="10"/>
        <color theme="1"/>
        <rFont val="仿宋"/>
        <charset val="134"/>
      </rPr>
      <t>角铁，方管现场制作</t>
    </r>
  </si>
  <si>
    <r>
      <rPr>
        <sz val="10"/>
        <color theme="1"/>
        <rFont val="仿宋"/>
        <charset val="134"/>
      </rPr>
      <t>开关电源</t>
    </r>
  </si>
  <si>
    <t>DC12V 350W</t>
  </si>
  <si>
    <r>
      <rPr>
        <sz val="10"/>
        <color theme="1"/>
        <rFont val="仿宋"/>
        <charset val="134"/>
      </rPr>
      <t>台</t>
    </r>
  </si>
  <si>
    <r>
      <rPr>
        <sz val="10"/>
        <color theme="1"/>
        <rFont val="仿宋"/>
        <charset val="134"/>
      </rPr>
      <t>配线</t>
    </r>
  </si>
  <si>
    <t>RVV2*2.5</t>
  </si>
  <si>
    <r>
      <rPr>
        <sz val="10"/>
        <color theme="1"/>
        <rFont val="仿宋"/>
        <charset val="134"/>
      </rPr>
      <t>米</t>
    </r>
  </si>
  <si>
    <t>RVV3*4</t>
  </si>
  <si>
    <r>
      <rPr>
        <sz val="10"/>
        <color theme="1"/>
        <rFont val="仿宋"/>
        <charset val="134"/>
      </rPr>
      <t>配管</t>
    </r>
  </si>
  <si>
    <t>PVC25</t>
  </si>
  <si>
    <t>20PE</t>
  </si>
  <si>
    <r>
      <rPr>
        <sz val="10"/>
        <color theme="1"/>
        <rFont val="仿宋"/>
        <charset val="134"/>
      </rPr>
      <t>机械费，高空作业费</t>
    </r>
  </si>
  <si>
    <r>
      <rPr>
        <sz val="10"/>
        <color theme="1"/>
        <rFont val="仿宋"/>
        <charset val="134"/>
      </rPr>
      <t>项</t>
    </r>
  </si>
  <si>
    <r>
      <rPr>
        <sz val="10"/>
        <color theme="1"/>
        <rFont val="仿宋"/>
        <charset val="134"/>
      </rPr>
      <t>配电箱</t>
    </r>
  </si>
  <si>
    <r>
      <rPr>
        <b/>
        <sz val="10"/>
        <color theme="1"/>
        <rFont val="仿宋"/>
        <charset val="134"/>
      </rPr>
      <t>小计</t>
    </r>
  </si>
  <si>
    <r>
      <rPr>
        <sz val="12"/>
        <color theme="1"/>
        <rFont val="黑体"/>
        <charset val="134"/>
      </rPr>
      <t>二</t>
    </r>
  </si>
  <si>
    <r>
      <rPr>
        <sz val="12"/>
        <color theme="1"/>
        <rFont val="黑体"/>
        <charset val="134"/>
      </rPr>
      <t>一层大厅</t>
    </r>
    <r>
      <rPr>
        <sz val="12"/>
        <color theme="1"/>
        <rFont val="Times New Roman"/>
        <charset val="134"/>
      </rPr>
      <t>Logo</t>
    </r>
    <r>
      <rPr>
        <sz val="12"/>
        <color theme="1"/>
        <rFont val="黑体"/>
        <charset val="134"/>
      </rPr>
      <t>（不发光）</t>
    </r>
  </si>
  <si>
    <r>
      <rPr>
        <sz val="10"/>
        <color theme="1"/>
        <rFont val="仿宋"/>
        <charset val="134"/>
      </rPr>
      <t>一楼大厅金字</t>
    </r>
    <r>
      <rPr>
        <sz val="10"/>
        <color theme="1"/>
        <rFont val="Times New Roman"/>
        <charset val="134"/>
      </rPr>
      <t>LOGO</t>
    </r>
  </si>
  <si>
    <t>1*1.6=1.6m²</t>
  </si>
  <si>
    <r>
      <rPr>
        <sz val="10"/>
        <color theme="1"/>
        <rFont val="仿宋"/>
        <charset val="134"/>
      </rPr>
      <t>一楼大厅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"/>
        <charset val="134"/>
      </rPr>
      <t>国盛集团</t>
    </r>
    <r>
      <rPr>
        <sz val="10"/>
        <color theme="1"/>
        <rFont val="Times New Roman"/>
        <charset val="134"/>
      </rPr>
      <t>”</t>
    </r>
  </si>
  <si>
    <t>0.63*4=2.52m²</t>
  </si>
  <si>
    <r>
      <rPr>
        <sz val="10"/>
        <color theme="1"/>
        <rFont val="仿宋"/>
        <charset val="134"/>
      </rPr>
      <t>一楼大厅</t>
    </r>
    <r>
      <rPr>
        <sz val="10"/>
        <color theme="1"/>
        <rFont val="Times New Roman"/>
        <charset val="134"/>
      </rPr>
      <t>“GUOSHENG GROUP"</t>
    </r>
  </si>
  <si>
    <t>0.18*13=2.34m²</t>
  </si>
  <si>
    <r>
      <rPr>
        <sz val="10"/>
        <color theme="1"/>
        <rFont val="仿宋"/>
        <charset val="134"/>
      </rPr>
      <t>设计配合费</t>
    </r>
  </si>
  <si>
    <r>
      <rPr>
        <sz val="10"/>
        <color theme="1"/>
        <rFont val="仿宋"/>
        <charset val="134"/>
      </rPr>
      <t>脚手架及安装费</t>
    </r>
  </si>
  <si>
    <t>三</t>
  </si>
  <si>
    <r>
      <rPr>
        <sz val="12"/>
        <color theme="1"/>
        <rFont val="黑体"/>
        <charset val="134"/>
      </rPr>
      <t>车库单元门</t>
    </r>
    <r>
      <rPr>
        <sz val="12"/>
        <color theme="1"/>
        <rFont val="Times New Roman"/>
        <charset val="134"/>
      </rPr>
      <t>Logo</t>
    </r>
  </si>
  <si>
    <r>
      <rPr>
        <b/>
        <sz val="10"/>
        <color theme="1"/>
        <rFont val="仿宋"/>
        <charset val="134"/>
      </rPr>
      <t>负一层、负二层</t>
    </r>
    <r>
      <rPr>
        <b/>
        <sz val="10"/>
        <color theme="1"/>
        <rFont val="Times New Roman"/>
        <charset val="134"/>
      </rPr>
      <t>5#</t>
    </r>
  </si>
  <si>
    <r>
      <rPr>
        <b/>
        <sz val="10"/>
        <color theme="1"/>
        <rFont val="仿宋"/>
        <charset val="134"/>
      </rPr>
      <t>项</t>
    </r>
  </si>
  <si>
    <t>35*35</t>
  </si>
  <si>
    <r>
      <rPr>
        <b/>
        <sz val="10"/>
        <color theme="1"/>
        <rFont val="仿宋"/>
        <charset val="134"/>
      </rPr>
      <t>负一层、负二层</t>
    </r>
  </si>
  <si>
    <t>50*80</t>
  </si>
  <si>
    <t>四</t>
  </si>
  <si>
    <t>税金</t>
  </si>
  <si>
    <t>五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</si>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</sst>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539750</xdr:colOff>
      <xdr:row>4</xdr:row>
      <xdr:rowOff>222250</xdr:rowOff>
    </xdr:from>
    <xdr:to>
      <xdr:col>1</xdr:col>
      <xdr:colOff>1324610</xdr:colOff>
      <xdr:row>4</xdr:row>
      <xdr:rowOff>629920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8375" y="1393825"/>
          <a:ext cx="784860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</xdr:row>
      <xdr:rowOff>168910</xdr:rowOff>
    </xdr:from>
    <xdr:to>
      <xdr:col>1</xdr:col>
      <xdr:colOff>1395730</xdr:colOff>
      <xdr:row>5</xdr:row>
      <xdr:rowOff>546100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" y="2000885"/>
          <a:ext cx="93853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146050</xdr:colOff>
      <xdr:row>6</xdr:row>
      <xdr:rowOff>323850</xdr:rowOff>
    </xdr:from>
    <xdr:to>
      <xdr:col>2</xdr:col>
      <xdr:colOff>114300</xdr:colOff>
      <xdr:row>6</xdr:row>
      <xdr:rowOff>469900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4675" y="2740025"/>
          <a:ext cx="156845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7</xdr:row>
      <xdr:rowOff>213995</xdr:rowOff>
    </xdr:from>
    <xdr:to>
      <xdr:col>1</xdr:col>
      <xdr:colOff>1507490</xdr:colOff>
      <xdr:row>7</xdr:row>
      <xdr:rowOff>699135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925" y="3303270"/>
          <a:ext cx="1139190" cy="485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9" workbookViewId="0">
      <selection activeCell="I31" sqref="I31"/>
    </sheetView>
  </sheetViews>
  <sheetFormatPr defaultColWidth="9" defaultRowHeight="23" customHeight="1" outlineLevelCol="7"/>
  <cols>
    <col min="1" max="1" width="5.625" style="1" customWidth="1"/>
    <col min="2" max="2" width="21" style="1" customWidth="1"/>
    <col min="3" max="3" width="17.625" style="1" customWidth="1"/>
    <col min="4" max="4" width="5.625" style="1" customWidth="1"/>
    <col min="5" max="5" width="8.25" style="1" customWidth="1"/>
    <col min="6" max="6" width="5.375" style="1" customWidth="1"/>
    <col min="7" max="7" width="9.375" style="1" customWidth="1"/>
    <col min="8" max="8" width="17.625" style="5" customWidth="1"/>
    <col min="9" max="16384" width="9" style="1"/>
  </cols>
  <sheetData>
    <row r="1" s="1" customFormat="1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ht="23.25" spans="1:8">
      <c r="A2" s="7"/>
      <c r="B2" s="7"/>
      <c r="C2" s="7"/>
      <c r="D2" s="7"/>
      <c r="E2" s="7"/>
      <c r="F2" s="7"/>
      <c r="G2" s="7"/>
      <c r="H2" s="9" t="s">
        <v>1</v>
      </c>
    </row>
    <row r="3" s="2" customFormat="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3" customFormat="1" customHeight="1" spans="1:8">
      <c r="A4" s="12" t="s">
        <v>10</v>
      </c>
      <c r="B4" s="13" t="s">
        <v>11</v>
      </c>
      <c r="C4" s="14"/>
      <c r="D4" s="14"/>
      <c r="E4" s="14"/>
      <c r="F4" s="14"/>
      <c r="G4" s="14"/>
      <c r="H4" s="15"/>
    </row>
    <row r="5" s="1" customFormat="1" ht="52" customHeight="1" spans="1:8">
      <c r="A5" s="16">
        <v>1</v>
      </c>
      <c r="B5" s="17" t="s">
        <v>12</v>
      </c>
      <c r="C5" s="18" t="s">
        <v>13</v>
      </c>
      <c r="D5" s="16" t="s">
        <v>14</v>
      </c>
      <c r="E5" s="16">
        <f>18*2</f>
        <v>36</v>
      </c>
      <c r="F5" s="16"/>
      <c r="G5" s="16">
        <f t="shared" ref="G5:G16" si="0">F5*E5</f>
        <v>0</v>
      </c>
      <c r="H5" s="18" t="s">
        <v>15</v>
      </c>
    </row>
    <row r="6" s="1" customFormat="1" ht="46" customHeight="1" spans="1:8">
      <c r="A6" s="16">
        <v>2</v>
      </c>
      <c r="B6" s="17" t="s">
        <v>16</v>
      </c>
      <c r="C6" s="18" t="s">
        <v>17</v>
      </c>
      <c r="D6" s="16" t="s">
        <v>14</v>
      </c>
      <c r="E6" s="16">
        <f>20*2</f>
        <v>40</v>
      </c>
      <c r="F6" s="16"/>
      <c r="G6" s="16">
        <f t="shared" si="0"/>
        <v>0</v>
      </c>
      <c r="H6" s="18" t="s">
        <v>15</v>
      </c>
    </row>
    <row r="7" s="1" customFormat="1" ht="53" customHeight="1" spans="1:8">
      <c r="A7" s="16">
        <v>3</v>
      </c>
      <c r="B7" s="19" t="s">
        <v>18</v>
      </c>
      <c r="C7" s="18" t="s">
        <v>19</v>
      </c>
      <c r="D7" s="16" t="s">
        <v>14</v>
      </c>
      <c r="E7" s="16">
        <f>6.5*2</f>
        <v>13</v>
      </c>
      <c r="F7" s="16"/>
      <c r="G7" s="16">
        <f t="shared" si="0"/>
        <v>0</v>
      </c>
      <c r="H7" s="18" t="s">
        <v>15</v>
      </c>
    </row>
    <row r="8" s="1" customFormat="1" ht="58" customHeight="1" spans="1:8">
      <c r="A8" s="16">
        <v>4</v>
      </c>
      <c r="B8" s="17" t="s">
        <v>20</v>
      </c>
      <c r="C8" s="18" t="s">
        <v>21</v>
      </c>
      <c r="D8" s="16" t="s">
        <v>14</v>
      </c>
      <c r="E8" s="16">
        <v>7.2</v>
      </c>
      <c r="F8" s="16"/>
      <c r="G8" s="16">
        <f t="shared" si="0"/>
        <v>0</v>
      </c>
      <c r="H8" s="18" t="s">
        <v>22</v>
      </c>
    </row>
    <row r="9" s="1" customFormat="1" ht="20" customHeight="1" spans="1:8">
      <c r="A9" s="16">
        <v>5</v>
      </c>
      <c r="B9" s="16" t="s">
        <v>23</v>
      </c>
      <c r="C9" s="16" t="s">
        <v>24</v>
      </c>
      <c r="D9" s="16" t="s">
        <v>14</v>
      </c>
      <c r="E9" s="16">
        <f>53*2</f>
        <v>106</v>
      </c>
      <c r="F9" s="16"/>
      <c r="G9" s="16">
        <f t="shared" si="0"/>
        <v>0</v>
      </c>
      <c r="H9" s="18"/>
    </row>
    <row r="10" s="1" customFormat="1" ht="20" customHeight="1" spans="1:8">
      <c r="A10" s="16">
        <v>6</v>
      </c>
      <c r="B10" s="16" t="s">
        <v>25</v>
      </c>
      <c r="C10" s="16" t="s">
        <v>26</v>
      </c>
      <c r="D10" s="16" t="s">
        <v>27</v>
      </c>
      <c r="E10" s="16">
        <f>15*2</f>
        <v>30</v>
      </c>
      <c r="F10" s="16"/>
      <c r="G10" s="16">
        <f t="shared" si="0"/>
        <v>0</v>
      </c>
      <c r="H10" s="18"/>
    </row>
    <row r="11" s="1" customFormat="1" ht="20" customHeight="1" spans="1:8">
      <c r="A11" s="16">
        <v>7</v>
      </c>
      <c r="B11" s="16" t="s">
        <v>28</v>
      </c>
      <c r="C11" s="16" t="s">
        <v>29</v>
      </c>
      <c r="D11" s="16" t="s">
        <v>30</v>
      </c>
      <c r="E11" s="16">
        <f>80*2</f>
        <v>160</v>
      </c>
      <c r="F11" s="16"/>
      <c r="G11" s="16">
        <f t="shared" si="0"/>
        <v>0</v>
      </c>
      <c r="H11" s="18"/>
    </row>
    <row r="12" s="1" customFormat="1" ht="20" customHeight="1" spans="1:8">
      <c r="A12" s="16">
        <v>8</v>
      </c>
      <c r="B12" s="16" t="s">
        <v>28</v>
      </c>
      <c r="C12" s="16" t="s">
        <v>31</v>
      </c>
      <c r="D12" s="16" t="s">
        <v>30</v>
      </c>
      <c r="E12" s="16">
        <f>100*2</f>
        <v>200</v>
      </c>
      <c r="F12" s="16"/>
      <c r="G12" s="16">
        <f t="shared" si="0"/>
        <v>0</v>
      </c>
      <c r="H12" s="18"/>
    </row>
    <row r="13" s="1" customFormat="1" ht="20" customHeight="1" spans="1:8">
      <c r="A13" s="16">
        <v>9</v>
      </c>
      <c r="B13" s="16" t="s">
        <v>32</v>
      </c>
      <c r="C13" s="16" t="s">
        <v>33</v>
      </c>
      <c r="D13" s="16" t="s">
        <v>30</v>
      </c>
      <c r="E13" s="16">
        <f>100*2</f>
        <v>200</v>
      </c>
      <c r="F13" s="16"/>
      <c r="G13" s="16">
        <f t="shared" si="0"/>
        <v>0</v>
      </c>
      <c r="H13" s="18"/>
    </row>
    <row r="14" s="1" customFormat="1" ht="20" customHeight="1" spans="1:8">
      <c r="A14" s="16">
        <v>10</v>
      </c>
      <c r="B14" s="16" t="s">
        <v>32</v>
      </c>
      <c r="C14" s="16" t="s">
        <v>34</v>
      </c>
      <c r="D14" s="16" t="s">
        <v>30</v>
      </c>
      <c r="E14" s="16">
        <f>80*2</f>
        <v>160</v>
      </c>
      <c r="F14" s="16"/>
      <c r="G14" s="16">
        <f t="shared" si="0"/>
        <v>0</v>
      </c>
      <c r="H14" s="18"/>
    </row>
    <row r="15" s="1" customFormat="1" ht="20" customHeight="1" spans="1:8">
      <c r="A15" s="16">
        <v>11</v>
      </c>
      <c r="B15" s="16" t="s">
        <v>35</v>
      </c>
      <c r="C15" s="16"/>
      <c r="D15" s="16" t="s">
        <v>36</v>
      </c>
      <c r="E15" s="16">
        <f>1*2</f>
        <v>2</v>
      </c>
      <c r="F15" s="16"/>
      <c r="G15" s="16">
        <f t="shared" si="0"/>
        <v>0</v>
      </c>
      <c r="H15" s="18"/>
    </row>
    <row r="16" s="1" customFormat="1" ht="20" customHeight="1" spans="1:8">
      <c r="A16" s="16">
        <v>12</v>
      </c>
      <c r="B16" s="16" t="s">
        <v>37</v>
      </c>
      <c r="C16" s="16"/>
      <c r="D16" s="16" t="s">
        <v>27</v>
      </c>
      <c r="E16" s="16">
        <f>1*2</f>
        <v>2</v>
      </c>
      <c r="F16" s="16"/>
      <c r="G16" s="16">
        <f t="shared" si="0"/>
        <v>0</v>
      </c>
      <c r="H16" s="18"/>
    </row>
    <row r="17" s="1" customFormat="1" ht="20" customHeight="1" spans="1:8">
      <c r="A17" s="20" t="s">
        <v>38</v>
      </c>
      <c r="B17" s="21"/>
      <c r="C17" s="21"/>
      <c r="D17" s="21"/>
      <c r="E17" s="21"/>
      <c r="F17" s="22"/>
      <c r="G17" s="23">
        <f>SUM(G5:G16)</f>
        <v>0</v>
      </c>
      <c r="H17" s="24"/>
    </row>
    <row r="18" s="3" customFormat="1" customHeight="1" spans="1:8">
      <c r="A18" s="12" t="s">
        <v>39</v>
      </c>
      <c r="B18" s="25" t="s">
        <v>40</v>
      </c>
      <c r="C18" s="14"/>
      <c r="D18" s="14"/>
      <c r="E18" s="14"/>
      <c r="F18" s="14"/>
      <c r="G18" s="14"/>
      <c r="H18" s="15"/>
    </row>
    <row r="19" ht="31" customHeight="1" spans="1:8">
      <c r="A19" s="16">
        <v>1</v>
      </c>
      <c r="B19" s="16" t="s">
        <v>41</v>
      </c>
      <c r="C19" s="18" t="s">
        <v>42</v>
      </c>
      <c r="D19" s="16" t="s">
        <v>14</v>
      </c>
      <c r="E19" s="16">
        <v>1.6</v>
      </c>
      <c r="F19" s="16"/>
      <c r="G19" s="16">
        <f>F19*E19</f>
        <v>0</v>
      </c>
      <c r="H19" s="18"/>
    </row>
    <row r="20" ht="31" customHeight="1" spans="1:8">
      <c r="A20" s="16">
        <v>2</v>
      </c>
      <c r="B20" s="16" t="s">
        <v>43</v>
      </c>
      <c r="C20" s="18" t="s">
        <v>44</v>
      </c>
      <c r="D20" s="16" t="s">
        <v>14</v>
      </c>
      <c r="E20" s="16">
        <v>2.52</v>
      </c>
      <c r="F20" s="16"/>
      <c r="G20" s="16">
        <f>F20*E20</f>
        <v>0</v>
      </c>
      <c r="H20" s="18"/>
    </row>
    <row r="21" ht="31" customHeight="1" spans="1:8">
      <c r="A21" s="16">
        <v>3</v>
      </c>
      <c r="B21" s="26" t="s">
        <v>45</v>
      </c>
      <c r="C21" s="18" t="s">
        <v>46</v>
      </c>
      <c r="D21" s="16" t="s">
        <v>14</v>
      </c>
      <c r="E21" s="16">
        <v>2.34</v>
      </c>
      <c r="F21" s="16"/>
      <c r="G21" s="16">
        <f>F21*E21</f>
        <v>0</v>
      </c>
      <c r="H21" s="18"/>
    </row>
    <row r="22" ht="25" customHeight="1" spans="1:8">
      <c r="A22" s="16">
        <v>4</v>
      </c>
      <c r="B22" s="18" t="s">
        <v>47</v>
      </c>
      <c r="C22" s="18"/>
      <c r="D22" s="16" t="s">
        <v>36</v>
      </c>
      <c r="E22" s="16">
        <v>1</v>
      </c>
      <c r="F22" s="16"/>
      <c r="G22" s="16"/>
      <c r="H22" s="18"/>
    </row>
    <row r="23" customHeight="1" spans="1:8">
      <c r="A23" s="16">
        <v>5</v>
      </c>
      <c r="B23" s="16" t="s">
        <v>48</v>
      </c>
      <c r="C23" s="16"/>
      <c r="D23" s="16" t="s">
        <v>36</v>
      </c>
      <c r="E23" s="16">
        <v>1</v>
      </c>
      <c r="F23" s="16"/>
      <c r="G23" s="16">
        <f>F23*E23</f>
        <v>0</v>
      </c>
      <c r="H23" s="18"/>
    </row>
    <row r="24" customHeight="1" spans="1:8">
      <c r="A24" s="20" t="s">
        <v>38</v>
      </c>
      <c r="B24" s="21"/>
      <c r="C24" s="21"/>
      <c r="D24" s="21"/>
      <c r="E24" s="21"/>
      <c r="F24" s="22"/>
      <c r="G24" s="23">
        <f>SUM(G19:G23)</f>
        <v>0</v>
      </c>
      <c r="H24" s="24"/>
    </row>
    <row r="25" s="3" customFormat="1" customHeight="1" spans="1:8">
      <c r="A25" s="27" t="s">
        <v>49</v>
      </c>
      <c r="B25" s="25" t="s">
        <v>50</v>
      </c>
      <c r="C25" s="14"/>
      <c r="D25" s="14"/>
      <c r="E25" s="14"/>
      <c r="F25" s="14"/>
      <c r="G25" s="14"/>
      <c r="H25" s="15"/>
    </row>
    <row r="26" s="4" customFormat="1" customHeight="1" spans="1:8">
      <c r="A26" s="23">
        <v>1</v>
      </c>
      <c r="B26" s="23" t="s">
        <v>51</v>
      </c>
      <c r="C26" s="23" t="str">
        <f>_xlfn.DISPIMG("ID_212B1E0BC09549489A19969AB91B3DA6",1)</f>
        <v>=DISPIMG("ID_212B1E0BC09549489A19969AB91B3DA6",1)</v>
      </c>
      <c r="D26" s="23" t="s">
        <v>52</v>
      </c>
      <c r="E26" s="23">
        <v>2</v>
      </c>
      <c r="F26" s="23"/>
      <c r="G26" s="23">
        <f>F26*E26</f>
        <v>0</v>
      </c>
      <c r="H26" s="24" t="s">
        <v>53</v>
      </c>
    </row>
    <row r="27" s="4" customFormat="1" customHeight="1" spans="1:8">
      <c r="A27" s="23">
        <v>2</v>
      </c>
      <c r="B27" s="23" t="s">
        <v>54</v>
      </c>
      <c r="C27" s="23" t="str">
        <f>_xlfn.DISPIMG("ID_D3040A000411444E95B84FEF0984DCCD",1)</f>
        <v>=DISPIMG("ID_D3040A000411444E95B84FEF0984DCCD",1)</v>
      </c>
      <c r="D27" s="23" t="s">
        <v>52</v>
      </c>
      <c r="E27" s="23">
        <v>2</v>
      </c>
      <c r="F27" s="23"/>
      <c r="G27" s="23">
        <f>F27*E27</f>
        <v>0</v>
      </c>
      <c r="H27" s="24" t="s">
        <v>55</v>
      </c>
    </row>
    <row r="28" s="4" customFormat="1" customHeight="1" spans="1:8">
      <c r="A28" s="20" t="s">
        <v>38</v>
      </c>
      <c r="B28" s="21"/>
      <c r="C28" s="21"/>
      <c r="D28" s="21"/>
      <c r="E28" s="21"/>
      <c r="F28" s="22"/>
      <c r="G28" s="23">
        <f>SUM(G26:G27)</f>
        <v>0</v>
      </c>
      <c r="H28" s="24"/>
    </row>
    <row r="29" s="3" customFormat="1" customHeight="1" spans="1:8">
      <c r="A29" s="27" t="s">
        <v>56</v>
      </c>
      <c r="B29" s="27" t="s">
        <v>57</v>
      </c>
      <c r="C29" s="28"/>
      <c r="D29" s="29"/>
      <c r="E29" s="29"/>
      <c r="F29" s="30"/>
      <c r="G29" s="12"/>
      <c r="H29" s="31"/>
    </row>
    <row r="30" s="3" customFormat="1" customHeight="1" spans="1:8">
      <c r="A30" s="27" t="s">
        <v>58</v>
      </c>
      <c r="B30" s="27" t="s">
        <v>59</v>
      </c>
      <c r="C30" s="28"/>
      <c r="D30" s="29"/>
      <c r="E30" s="29"/>
      <c r="F30" s="30"/>
      <c r="G30" s="12">
        <f>G17+G24+G28+G29</f>
        <v>0</v>
      </c>
      <c r="H30" s="31"/>
    </row>
  </sheetData>
  <mergeCells count="9">
    <mergeCell ref="A1:H1"/>
    <mergeCell ref="B4:H4"/>
    <mergeCell ref="A17:F17"/>
    <mergeCell ref="B18:H18"/>
    <mergeCell ref="A24:F24"/>
    <mergeCell ref="B25:H25"/>
    <mergeCell ref="A28:F28"/>
    <mergeCell ref="C29:F29"/>
    <mergeCell ref="C30:F30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崔超稳</cp:lastModifiedBy>
  <dcterms:created xsi:type="dcterms:W3CDTF">2023-05-12T11:15:00Z</dcterms:created>
  <dcterms:modified xsi:type="dcterms:W3CDTF">2024-09-30T02:29:19Z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77AF0F093F9A43CEAC08416167505594_13</vt:lpwstr>
  </property>
</Properties>
</file>